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MGB\RECURSOS HUMANOS\Operacional\RELATORIOS_SITE\RELACAO MENSAL DOS EMPREGADOS COM RESPECTIVAS FUNCOES\2026\02-2026\"/>
    </mc:Choice>
  </mc:AlternateContent>
  <xr:revisionPtr revIDLastSave="0" documentId="13_ncr:1_{384F96D0-7687-45E7-A88B-E684513994C2}" xr6:coauthVersionLast="47" xr6:coauthVersionMax="47" xr10:uidLastSave="{00000000-0000-0000-0000-000000000000}"/>
  <bookViews>
    <workbookView xWindow="-108" yWindow="-108" windowWidth="23256" windowHeight="12576" xr2:uid="{9B9BEC70-733C-4EB4-92A1-A334D0F96979}"/>
  </bookViews>
  <sheets>
    <sheet name="SINTETICA" sheetId="1" r:id="rId1"/>
  </sheets>
  <definedNames>
    <definedName name="_xlnm._FilterDatabase" localSheetId="0" hidden="1">SINTETICA!$A$13:$J$50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1" l="1"/>
  <c r="F52" i="1"/>
  <c r="F47" i="1"/>
  <c r="F43" i="1"/>
  <c r="F42" i="1"/>
  <c r="F36" i="1"/>
  <c r="F30" i="1"/>
  <c r="F26" i="1"/>
  <c r="F25" i="1"/>
  <c r="F24" i="1"/>
  <c r="F22" i="1"/>
  <c r="F21" i="1"/>
  <c r="F17" i="1"/>
  <c r="F27" i="1"/>
  <c r="F50" i="1"/>
</calcChain>
</file>

<file path=xl/sharedStrings.xml><?xml version="1.0" encoding="utf-8"?>
<sst xmlns="http://schemas.openxmlformats.org/spreadsheetml/2006/main" count="120" uniqueCount="84">
  <si>
    <t>NOME ORGÃO PÚBLICO CONTRATANTE:</t>
  </si>
  <si>
    <t>FUNDO MUNICIPAL DE SAÚDE DE ALTO PARAISO DE GOIAS</t>
  </si>
  <si>
    <t>CNPJ:</t>
  </si>
  <si>
    <t>07.720.960/0001-75</t>
  </si>
  <si>
    <t>NOME ORGANIZAÇÃO SOCIAL CONTRATADA:</t>
  </si>
  <si>
    <t>INSTITUTO ALCANCE GESTÃO EM SAÚDE - IAGS</t>
  </si>
  <si>
    <t>27.949.878/0001-24</t>
  </si>
  <si>
    <t>NOME DA UNIDADE GERIDA:</t>
  </si>
  <si>
    <t>HOSPITAL MUNICIPAL GUMERCINDO BARBOSA - HMGB</t>
  </si>
  <si>
    <t>CONTRATO DE GESTÃO/ADITIVOS:</t>
  </si>
  <si>
    <t>211/2024</t>
  </si>
  <si>
    <t>VIGÊNCIA DO CONTRATO DE GESTÃO:</t>
  </si>
  <si>
    <t>19/08/2024 A 18/08/2028</t>
  </si>
  <si>
    <t>Ord.</t>
  </si>
  <si>
    <t>Nome colaborador</t>
  </si>
  <si>
    <t>Cargo</t>
  </si>
  <si>
    <t>Valor Salário Bruto Mensal R$</t>
  </si>
  <si>
    <t>Valor Férias R$</t>
  </si>
  <si>
    <t>_________________________________________________________</t>
  </si>
  <si>
    <t>Instituto Alcance Gestão em Saúde - IAGS</t>
  </si>
  <si>
    <t>Maria Aparecida Tavares Pinto e Silva</t>
  </si>
  <si>
    <t>Diretora Financeira</t>
  </si>
  <si>
    <t xml:space="preserve">       </t>
  </si>
  <si>
    <t>Valor 13° 1° Parc Salário R$</t>
  </si>
  <si>
    <t>Valor 13° 2° Parc Salário R$</t>
  </si>
  <si>
    <t>Valor 13°Salário R$</t>
  </si>
  <si>
    <t>Piso</t>
  </si>
  <si>
    <t>ALEXANDRE DA SILVA FIGUEIREDO</t>
  </si>
  <si>
    <t>PORTEIRO</t>
  </si>
  <si>
    <t>ANNIKA GRASIELLE PEREIRA DE BRITO COSTA</t>
  </si>
  <si>
    <t>BRUNA RIBEIRO DA SILVA</t>
  </si>
  <si>
    <t>CARLA HENRIQUE DOS SANTOS</t>
  </si>
  <si>
    <t>ENFERMEIRO(A)</t>
  </si>
  <si>
    <t>CARLOS ANDRE LIMA NASCIMENTO</t>
  </si>
  <si>
    <t>BIOMEDICO(A)</t>
  </si>
  <si>
    <t>CARLOS SOARES FERREIRA</t>
  </si>
  <si>
    <t>MOTORISTA</t>
  </si>
  <si>
    <t>CELENI COSTA FERREIRA</t>
  </si>
  <si>
    <t>TÉCNICO(A) DE GESSO</t>
  </si>
  <si>
    <t>CLEIA DE JESUS SANTOS</t>
  </si>
  <si>
    <t>CRISTIANE ABADIA MARTINS</t>
  </si>
  <si>
    <t>CRISTIANE DA PAIXAO FRAGA</t>
  </si>
  <si>
    <t>DANIELLE RIBEIRO</t>
  </si>
  <si>
    <t>DHANNIELLY ALMEIDA DOS SANTOS</t>
  </si>
  <si>
    <t>DIOGO AFONSO DA SILVA</t>
  </si>
  <si>
    <t>DIONE DA CONCEIÇÃO BARBOSA</t>
  </si>
  <si>
    <t>DOMINGA BISPO DA CUNHA</t>
  </si>
  <si>
    <t>COZINHEIRO(A)</t>
  </si>
  <si>
    <t>EDILSON DE CAMARGO</t>
  </si>
  <si>
    <t>ELISANGELA PACHECO BORGES SANTANA</t>
  </si>
  <si>
    <t>FERNANDA DE PAULA CARDOSO</t>
  </si>
  <si>
    <t>AUXILIAR ADMINISTRATIVO(A)</t>
  </si>
  <si>
    <t>FLAVIO RODRIGUES BASTOS</t>
  </si>
  <si>
    <t>FRANCESCO ESTEVES DA SILVA DOS SANTOS</t>
  </si>
  <si>
    <t>HELOISA FERREIRA SANTIAGO</t>
  </si>
  <si>
    <t>ISABELLA REIS PIMENTEL</t>
  </si>
  <si>
    <t>IVAM DA SILVA SANTAREM DE BARROS</t>
  </si>
  <si>
    <t>JANESIEL LIMA MOURA</t>
  </si>
  <si>
    <t>JOICE APARECIDA PEREIRA DA LUZ</t>
  </si>
  <si>
    <t>JUCENY DE OLIVEIRA FERREIRA</t>
  </si>
  <si>
    <t>KEYSIANE PASSOS DE SOUSA</t>
  </si>
  <si>
    <t>LARA RINCO DE GRANCA</t>
  </si>
  <si>
    <t>LAURIELLY DE OLIVEIRA CAMPOS DOS SANTOS</t>
  </si>
  <si>
    <t>MARIA EDUARDA GONCALVES SEABRA</t>
  </si>
  <si>
    <t>MARTA JUSTINA DE OLIVEIRA SOUZA</t>
  </si>
  <si>
    <t>MARYANNE SERAVALI PALHARES PEREIRA</t>
  </si>
  <si>
    <t>ODENIZA DANTAS BARRETO</t>
  </si>
  <si>
    <t>OLGA ALVES MARCELINO</t>
  </si>
  <si>
    <t>SHIRLEY SCHAEFFER</t>
  </si>
  <si>
    <t>SONIA MARIA SANTOS DE SOUZA</t>
  </si>
  <si>
    <t>VANESSA DA SILVA</t>
  </si>
  <si>
    <t>VICTOR MARIANO SILVA SANTOS</t>
  </si>
  <si>
    <t>AUXILIAR DE SERVIÇOS GERAIS</t>
  </si>
  <si>
    <t>ASSISTENTE ADMINISTRATIVO</t>
  </si>
  <si>
    <t>TECNICO(A) DE ENFERMAGEM</t>
  </si>
  <si>
    <t>CORDENADOR(A) DE RECEPÇÃO</t>
  </si>
  <si>
    <t>Hospital Municipal Gumercindo Barbosa - HMGB</t>
  </si>
  <si>
    <t xml:space="preserve">                                Relação Mensal dos Empregados com as Respectivas Funções e Remunerações </t>
  </si>
  <si>
    <r>
      <rPr>
        <sz val="10"/>
        <rFont val="Arial MT"/>
        <family val="2"/>
      </rPr>
      <t>ENFERMEIRO(A)</t>
    </r>
  </si>
  <si>
    <r>
      <rPr>
        <sz val="10"/>
        <rFont val="Arial MT"/>
        <family val="2"/>
      </rPr>
      <t>ECNICO(A) DE ENFERMAGEM</t>
    </r>
  </si>
  <si>
    <t>FERNANDA SANDES BARBOZA</t>
  </si>
  <si>
    <t>JULIANE CRISTINA SOARES FERREIRA</t>
  </si>
  <si>
    <t>ANALISTA FINANCEIRO</t>
  </si>
  <si>
    <t>Mês competência: Fevereiro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</si>
</sst>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</numFmts>
  <fonts count="1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 MT"/>
    </font>
    <font>
      <sz val="10"/>
      <color rgb="FF000000"/>
      <name val="Arial MT"/>
      <family val="2"/>
    </font>
    <font>
      <sz val="10"/>
      <color rgb="FF000000"/>
      <name val="Arial"/>
      <family val="2"/>
    </font>
    <font>
      <sz val="10"/>
      <name val="Arial M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4" fontId="1" fillId="0" borderId="0" xfId="0" applyNumberFormat="1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10" fillId="0" borderId="0" xfId="0" applyFont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8" fillId="0" borderId="2" xfId="0" applyFont="1" applyBorder="1"/>
    <xf numFmtId="44" fontId="8" fillId="0" borderId="1" xfId="3" applyFont="1" applyFill="1" applyBorder="1"/>
    <xf numFmtId="44" fontId="13" fillId="0" borderId="1" xfId="3" applyFont="1" applyFill="1" applyBorder="1" applyAlignment="1">
      <alignment shrinkToFit="1"/>
    </xf>
    <xf numFmtId="44" fontId="8" fillId="0" borderId="1" xfId="3" applyFont="1" applyFill="1" applyBorder="1" applyAlignment="1"/>
    <xf numFmtId="0" fontId="11" fillId="0" borderId="1" xfId="0" applyFont="1" applyBorder="1" applyAlignment="1">
      <alignment horizontal="center" wrapText="1"/>
    </xf>
    <xf numFmtId="4" fontId="12" fillId="0" borderId="1" xfId="0" applyNumberFormat="1" applyFont="1" applyBorder="1" applyAlignment="1">
      <alignment horizontal="center" shrinkToFit="1"/>
    </xf>
    <xf numFmtId="44" fontId="8" fillId="0" borderId="1" xfId="0" applyNumberFormat="1" applyFont="1" applyBorder="1"/>
    <xf numFmtId="8" fontId="8" fillId="0" borderId="1" xfId="0" applyNumberFormat="1" applyFont="1" applyBorder="1"/>
    <xf numFmtId="0" fontId="11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</cellXfs>
  <cellStyles count="4">
    <cellStyle name="Moeda" xfId="3" builtinId="4"/>
    <cellStyle name="Moeda 2" xfId="2" xr:uid="{3267C382-A65B-4BCE-8E01-45E8C5F5DD66}"/>
    <cellStyle name="Normal" xfId="0" builtinId="0"/>
    <cellStyle name="Vírgula 2" xfId="1" xr:uid="{88A571F5-D3CF-478A-BDBF-FF8B42036B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5DEC3-E581-4801-AE90-7EBF93B280C6}">
  <dimension ref="A1:L67"/>
  <sheetViews>
    <sheetView tabSelected="1" view="pageLayout" topLeftCell="A43" zoomScaleNormal="82" workbookViewId="0">
      <selection activeCell="J49" sqref="J49"/>
    </sheetView>
  </sheetViews>
  <sheetFormatPr defaultColWidth="8.6640625" defaultRowHeight="15.6"/>
  <cols>
    <col min="1" max="1" width="6" style="2" customWidth="1"/>
    <col min="2" max="2" width="48.6640625" style="4" customWidth="1"/>
    <col min="3" max="3" width="37.109375" style="2" customWidth="1"/>
    <col min="4" max="4" width="22.6640625" style="2" hidden="1" customWidth="1"/>
    <col min="5" max="5" width="18.33203125" style="2" hidden="1" customWidth="1"/>
    <col min="6" max="6" width="19.33203125" style="2" customWidth="1"/>
    <col min="7" max="7" width="18.88671875" style="2" bestFit="1" customWidth="1"/>
    <col min="8" max="9" width="30" style="2" hidden="1" customWidth="1"/>
    <col min="10" max="10" width="15.109375" style="2" bestFit="1" customWidth="1"/>
    <col min="11" max="11" width="8.6640625" style="2"/>
    <col min="12" max="12" width="9.44140625" style="2" bestFit="1" customWidth="1"/>
    <col min="13" max="16384" width="8.6640625" style="2"/>
  </cols>
  <sheetData>
    <row r="1" spans="1:10" ht="17.399999999999999">
      <c r="A1" s="27" t="s">
        <v>77</v>
      </c>
      <c r="B1" s="27"/>
      <c r="C1" s="27"/>
      <c r="D1" s="27"/>
      <c r="E1" s="27"/>
      <c r="F1" s="27"/>
      <c r="G1" s="27"/>
      <c r="H1" s="27"/>
      <c r="I1" s="27"/>
    </row>
    <row r="2" spans="1:10">
      <c r="A2" s="5"/>
      <c r="B2" s="1"/>
      <c r="C2" s="1"/>
      <c r="D2" s="1"/>
      <c r="E2" s="1"/>
      <c r="F2" s="1"/>
      <c r="G2" s="1"/>
      <c r="H2" s="1"/>
      <c r="I2" s="1"/>
    </row>
    <row r="3" spans="1:10">
      <c r="A3" s="5"/>
      <c r="B3" s="1"/>
      <c r="C3" s="1"/>
      <c r="D3" s="1"/>
      <c r="E3" s="1"/>
      <c r="F3" s="1"/>
      <c r="G3" s="1"/>
      <c r="H3" s="1"/>
      <c r="I3" s="1"/>
    </row>
    <row r="4" spans="1:10" ht="23.25" customHeight="1">
      <c r="A4" s="23" t="s">
        <v>0</v>
      </c>
      <c r="B4" s="23"/>
      <c r="C4" s="24" t="s">
        <v>1</v>
      </c>
      <c r="D4" s="25"/>
      <c r="E4" s="25"/>
      <c r="F4" s="25"/>
      <c r="G4" s="25"/>
      <c r="H4" s="25"/>
      <c r="I4" s="25"/>
      <c r="J4" s="26"/>
    </row>
    <row r="5" spans="1:10" ht="23.25" customHeight="1">
      <c r="A5" s="23" t="s">
        <v>2</v>
      </c>
      <c r="B5" s="23"/>
      <c r="C5" s="24" t="s">
        <v>3</v>
      </c>
      <c r="D5" s="25"/>
      <c r="E5" s="25"/>
      <c r="F5" s="25"/>
      <c r="G5" s="25"/>
      <c r="H5" s="25"/>
      <c r="I5" s="25"/>
      <c r="J5" s="26"/>
    </row>
    <row r="6" spans="1:10" ht="23.25" customHeight="1">
      <c r="A6" s="23" t="s">
        <v>4</v>
      </c>
      <c r="B6" s="23"/>
      <c r="C6" s="24" t="s">
        <v>5</v>
      </c>
      <c r="D6" s="25"/>
      <c r="E6" s="25"/>
      <c r="F6" s="25"/>
      <c r="G6" s="25"/>
      <c r="H6" s="25"/>
      <c r="I6" s="25"/>
      <c r="J6" s="26"/>
    </row>
    <row r="7" spans="1:10" ht="23.25" customHeight="1">
      <c r="A7" s="23" t="s">
        <v>2</v>
      </c>
      <c r="B7" s="23"/>
      <c r="C7" s="24" t="s">
        <v>6</v>
      </c>
      <c r="D7" s="25"/>
      <c r="E7" s="25"/>
      <c r="F7" s="25"/>
      <c r="G7" s="25"/>
      <c r="H7" s="25"/>
      <c r="I7" s="25"/>
      <c r="J7" s="26"/>
    </row>
    <row r="8" spans="1:10" ht="23.25" customHeight="1">
      <c r="A8" s="23" t="s">
        <v>7</v>
      </c>
      <c r="B8" s="23"/>
      <c r="C8" s="24" t="s">
        <v>8</v>
      </c>
      <c r="D8" s="25"/>
      <c r="E8" s="25"/>
      <c r="F8" s="25"/>
      <c r="G8" s="25"/>
      <c r="H8" s="25"/>
      <c r="I8" s="25"/>
      <c r="J8" s="26"/>
    </row>
    <row r="9" spans="1:10" ht="23.25" customHeight="1">
      <c r="A9" s="23" t="s">
        <v>9</v>
      </c>
      <c r="B9" s="23"/>
      <c r="C9" s="24" t="s">
        <v>10</v>
      </c>
      <c r="D9" s="25"/>
      <c r="E9" s="25"/>
      <c r="F9" s="25"/>
      <c r="G9" s="25"/>
      <c r="H9" s="25"/>
      <c r="I9" s="25"/>
      <c r="J9" s="26"/>
    </row>
    <row r="10" spans="1:10" ht="23.25" customHeight="1">
      <c r="A10" s="23" t="s">
        <v>11</v>
      </c>
      <c r="B10" s="23"/>
      <c r="C10" s="24" t="s">
        <v>12</v>
      </c>
      <c r="D10" s="25"/>
      <c r="E10" s="25"/>
      <c r="F10" s="25"/>
      <c r="G10" s="25"/>
      <c r="H10" s="25"/>
      <c r="I10" s="25"/>
      <c r="J10" s="26"/>
    </row>
    <row r="11" spans="1:10">
      <c r="A11" s="9"/>
      <c r="B11" s="28"/>
      <c r="C11" s="28"/>
      <c r="D11" s="28"/>
      <c r="E11" s="28"/>
      <c r="F11" s="28"/>
      <c r="G11" s="28"/>
      <c r="H11" s="28"/>
      <c r="I11" s="28"/>
      <c r="J11" s="10"/>
    </row>
    <row r="12" spans="1:10">
      <c r="A12" s="29" t="s">
        <v>83</v>
      </c>
      <c r="B12" s="29"/>
      <c r="C12" s="29"/>
      <c r="D12" s="29"/>
      <c r="E12" s="29"/>
      <c r="F12" s="29"/>
      <c r="G12" s="29"/>
      <c r="H12" s="29"/>
      <c r="I12" s="29"/>
      <c r="J12" s="10"/>
    </row>
    <row r="13" spans="1:10" ht="30" customHeight="1">
      <c r="A13" s="11" t="s">
        <v>13</v>
      </c>
      <c r="B13" s="11" t="s">
        <v>14</v>
      </c>
      <c r="C13" s="11" t="s">
        <v>15</v>
      </c>
      <c r="D13" s="12" t="s">
        <v>16</v>
      </c>
      <c r="E13" s="12" t="s">
        <v>26</v>
      </c>
      <c r="F13" s="12" t="s">
        <v>16</v>
      </c>
      <c r="G13" s="12" t="s">
        <v>17</v>
      </c>
      <c r="H13" s="12" t="s">
        <v>23</v>
      </c>
      <c r="I13" s="12" t="s">
        <v>24</v>
      </c>
      <c r="J13" s="13" t="s">
        <v>25</v>
      </c>
    </row>
    <row r="14" spans="1:10" ht="19.5" customHeight="1">
      <c r="A14" s="14">
        <v>1</v>
      </c>
      <c r="B14" s="18" t="s">
        <v>27</v>
      </c>
      <c r="C14" s="18" t="s">
        <v>28</v>
      </c>
      <c r="D14" s="19">
        <v>2245.1999999999998</v>
      </c>
      <c r="E14" s="20">
        <v>0</v>
      </c>
      <c r="F14" s="20">
        <v>2509.19</v>
      </c>
      <c r="G14" s="20"/>
      <c r="H14" s="15"/>
      <c r="I14" s="16"/>
      <c r="J14" s="20"/>
    </row>
    <row r="15" spans="1:10" ht="19.5" customHeight="1">
      <c r="A15" s="14">
        <v>2</v>
      </c>
      <c r="B15" s="18" t="s">
        <v>29</v>
      </c>
      <c r="C15" s="18" t="s">
        <v>73</v>
      </c>
      <c r="D15" s="19">
        <v>7905.37</v>
      </c>
      <c r="E15" s="20">
        <v>0</v>
      </c>
      <c r="F15" s="20">
        <v>5771.46</v>
      </c>
      <c r="G15" s="20"/>
      <c r="H15" s="15"/>
      <c r="I15" s="16"/>
      <c r="J15" s="20"/>
    </row>
    <row r="16" spans="1:10" s="3" customFormat="1" ht="19.5" customHeight="1">
      <c r="A16" s="14">
        <v>3</v>
      </c>
      <c r="B16" s="18" t="s">
        <v>30</v>
      </c>
      <c r="C16" s="18" t="s">
        <v>72</v>
      </c>
      <c r="D16" s="19">
        <v>2269.4</v>
      </c>
      <c r="E16" s="20">
        <v>0</v>
      </c>
      <c r="F16" s="20">
        <v>2500.9699999999998</v>
      </c>
      <c r="G16" s="20"/>
      <c r="H16" s="15"/>
      <c r="I16" s="16"/>
      <c r="J16" s="20"/>
    </row>
    <row r="17" spans="1:12" ht="19.5" customHeight="1">
      <c r="A17" s="14">
        <v>4</v>
      </c>
      <c r="B17" s="18" t="s">
        <v>31</v>
      </c>
      <c r="C17" s="18" t="s">
        <v>32</v>
      </c>
      <c r="D17" s="19">
        <v>10071.65</v>
      </c>
      <c r="E17" s="20">
        <v>0</v>
      </c>
      <c r="F17" s="20">
        <f>9364.67-970</f>
        <v>8394.67</v>
      </c>
      <c r="G17" s="21"/>
      <c r="H17" s="15"/>
      <c r="I17" s="16"/>
      <c r="J17" s="20"/>
    </row>
    <row r="18" spans="1:12" ht="19.5" customHeight="1">
      <c r="A18" s="14">
        <v>5</v>
      </c>
      <c r="B18" s="18" t="s">
        <v>33</v>
      </c>
      <c r="C18" s="18" t="s">
        <v>34</v>
      </c>
      <c r="D18" s="19">
        <v>8496.42</v>
      </c>
      <c r="E18" s="20">
        <v>0</v>
      </c>
      <c r="F18" s="20">
        <v>6584.7</v>
      </c>
      <c r="G18" s="20"/>
      <c r="H18" s="15"/>
      <c r="I18" s="16"/>
      <c r="J18" s="20"/>
      <c r="L18" s="6"/>
    </row>
    <row r="19" spans="1:12" ht="19.5" customHeight="1">
      <c r="A19" s="14">
        <v>6</v>
      </c>
      <c r="B19" s="18" t="s">
        <v>35</v>
      </c>
      <c r="C19" s="18" t="s">
        <v>36</v>
      </c>
      <c r="D19" s="19">
        <v>4789.6099999999997</v>
      </c>
      <c r="E19" s="20">
        <v>0</v>
      </c>
      <c r="F19" s="20">
        <v>4668.75</v>
      </c>
      <c r="G19" s="20"/>
      <c r="H19" s="15"/>
      <c r="I19" s="16"/>
      <c r="J19" s="20"/>
      <c r="L19" s="6"/>
    </row>
    <row r="20" spans="1:12" ht="19.5" customHeight="1">
      <c r="A20" s="14">
        <v>7</v>
      </c>
      <c r="B20" s="18" t="s">
        <v>37</v>
      </c>
      <c r="C20" s="18" t="s">
        <v>38</v>
      </c>
      <c r="D20" s="19">
        <v>2064.1999999999998</v>
      </c>
      <c r="E20" s="20">
        <v>0</v>
      </c>
      <c r="F20" s="20">
        <v>2064.1999999999998</v>
      </c>
      <c r="G20" s="20"/>
      <c r="H20" s="15"/>
      <c r="I20" s="16"/>
      <c r="J20" s="20"/>
      <c r="L20" s="6"/>
    </row>
    <row r="21" spans="1:12" ht="19.5" customHeight="1">
      <c r="A21" s="14">
        <v>8</v>
      </c>
      <c r="B21" s="18" t="s">
        <v>39</v>
      </c>
      <c r="C21" s="18" t="s">
        <v>74</v>
      </c>
      <c r="D21" s="19">
        <v>3410.48</v>
      </c>
      <c r="E21" s="20">
        <v>0</v>
      </c>
      <c r="F21" s="20">
        <f>3458.14- 1122.73</f>
        <v>2335.41</v>
      </c>
      <c r="G21" s="20"/>
      <c r="H21" s="20"/>
      <c r="I21" s="20"/>
      <c r="J21" s="20"/>
    </row>
    <row r="22" spans="1:12" ht="19.5" customHeight="1">
      <c r="A22" s="14">
        <v>9</v>
      </c>
      <c r="B22" s="18" t="s">
        <v>40</v>
      </c>
      <c r="C22" s="18" t="s">
        <v>74</v>
      </c>
      <c r="D22" s="19">
        <v>4133.3999999999996</v>
      </c>
      <c r="E22" s="20">
        <v>0</v>
      </c>
      <c r="F22" s="20">
        <f xml:space="preserve"> 3983.2-1585</f>
        <v>2398.1999999999998</v>
      </c>
      <c r="G22" s="20"/>
      <c r="H22" s="20"/>
      <c r="I22" s="20"/>
      <c r="J22" s="20"/>
    </row>
    <row r="23" spans="1:12" ht="19.5" customHeight="1">
      <c r="A23" s="14">
        <v>10</v>
      </c>
      <c r="B23" s="18" t="s">
        <v>41</v>
      </c>
      <c r="C23" s="18" t="s">
        <v>34</v>
      </c>
      <c r="D23" s="19">
        <v>11354.3</v>
      </c>
      <c r="E23" s="17">
        <v>0</v>
      </c>
      <c r="F23" s="20">
        <v>8205.23</v>
      </c>
      <c r="G23" s="20"/>
      <c r="H23" s="20"/>
      <c r="I23" s="20"/>
      <c r="J23" s="20"/>
    </row>
    <row r="24" spans="1:12" ht="19.5" customHeight="1">
      <c r="A24" s="14">
        <v>11</v>
      </c>
      <c r="B24" s="18" t="s">
        <v>42</v>
      </c>
      <c r="C24" s="18" t="s">
        <v>74</v>
      </c>
      <c r="D24" s="19">
        <v>2751.25</v>
      </c>
      <c r="E24" s="20">
        <v>0</v>
      </c>
      <c r="F24" s="20">
        <f xml:space="preserve"> 2751.25-527.05</f>
        <v>2224.1999999999998</v>
      </c>
      <c r="G24" s="20"/>
      <c r="H24" s="20"/>
      <c r="I24" s="20"/>
      <c r="J24" s="20"/>
    </row>
    <row r="25" spans="1:12" ht="19.5" customHeight="1">
      <c r="A25" s="14">
        <v>12</v>
      </c>
      <c r="B25" s="18" t="s">
        <v>43</v>
      </c>
      <c r="C25" s="18" t="s">
        <v>74</v>
      </c>
      <c r="D25" s="19">
        <v>3346.93</v>
      </c>
      <c r="E25" s="20">
        <v>0</v>
      </c>
      <c r="F25" s="20">
        <f xml:space="preserve"> 3837.95-1122.73</f>
        <v>2715.22</v>
      </c>
      <c r="G25" s="20"/>
      <c r="H25" s="20"/>
      <c r="I25" s="20"/>
      <c r="J25" s="20"/>
    </row>
    <row r="26" spans="1:12" ht="19.5" customHeight="1">
      <c r="A26" s="14">
        <v>13</v>
      </c>
      <c r="B26" s="18" t="s">
        <v>44</v>
      </c>
      <c r="C26" s="18" t="s">
        <v>32</v>
      </c>
      <c r="D26" s="19">
        <v>6234.04</v>
      </c>
      <c r="E26" s="20">
        <v>0</v>
      </c>
      <c r="F26" s="20">
        <f>5628.84-718.64</f>
        <v>4910.2</v>
      </c>
      <c r="G26" s="20"/>
      <c r="H26" s="20"/>
      <c r="I26" s="20"/>
      <c r="J26" s="20"/>
    </row>
    <row r="27" spans="1:12" ht="19.5" customHeight="1">
      <c r="A27" s="14">
        <v>14</v>
      </c>
      <c r="B27" s="18" t="s">
        <v>45</v>
      </c>
      <c r="C27" s="18" t="s">
        <v>72</v>
      </c>
      <c r="D27" s="19">
        <v>2012.74</v>
      </c>
      <c r="E27" s="20">
        <v>0</v>
      </c>
      <c r="F27" s="20">
        <f t="shared" ref="F27:F50" si="0">D27-E27</f>
        <v>2012.74</v>
      </c>
      <c r="G27" s="20"/>
      <c r="H27" s="20"/>
      <c r="I27" s="20"/>
      <c r="J27" s="20"/>
    </row>
    <row r="28" spans="1:12" ht="19.5" customHeight="1">
      <c r="A28" s="14">
        <v>15</v>
      </c>
      <c r="B28" s="18" t="s">
        <v>46</v>
      </c>
      <c r="C28" s="18" t="s">
        <v>47</v>
      </c>
      <c r="D28" s="19">
        <v>2577.56</v>
      </c>
      <c r="E28" s="20">
        <v>0</v>
      </c>
      <c r="F28" s="20">
        <v>432.27</v>
      </c>
      <c r="G28" s="20">
        <v>2951.19</v>
      </c>
      <c r="H28" s="20"/>
      <c r="I28" s="20"/>
      <c r="J28" s="20"/>
    </row>
    <row r="29" spans="1:12" ht="19.5" customHeight="1">
      <c r="A29" s="14">
        <v>16</v>
      </c>
      <c r="B29" s="18" t="s">
        <v>48</v>
      </c>
      <c r="C29" s="18" t="s">
        <v>28</v>
      </c>
      <c r="D29" s="19">
        <v>2442.08</v>
      </c>
      <c r="E29" s="20">
        <v>0</v>
      </c>
      <c r="F29" s="20">
        <v>2122.04</v>
      </c>
      <c r="G29" s="20"/>
      <c r="H29" s="20"/>
      <c r="I29" s="20"/>
      <c r="J29" s="20"/>
    </row>
    <row r="30" spans="1:12" ht="19.5" customHeight="1">
      <c r="A30" s="14">
        <v>17</v>
      </c>
      <c r="B30" s="18" t="s">
        <v>49</v>
      </c>
      <c r="C30" s="18" t="s">
        <v>74</v>
      </c>
      <c r="D30" s="19">
        <v>4157.2</v>
      </c>
      <c r="E30" s="20">
        <v>0</v>
      </c>
      <c r="F30" s="20">
        <f>4157.2-1585</f>
        <v>2572.1999999999998</v>
      </c>
      <c r="G30" s="20"/>
      <c r="H30" s="20"/>
      <c r="I30" s="20"/>
      <c r="J30" s="20"/>
    </row>
    <row r="31" spans="1:12" ht="19.5" customHeight="1">
      <c r="A31" s="14">
        <v>18</v>
      </c>
      <c r="B31" s="18" t="s">
        <v>50</v>
      </c>
      <c r="C31" s="18" t="s">
        <v>51</v>
      </c>
      <c r="D31" s="19">
        <v>2624.2</v>
      </c>
      <c r="E31" s="20">
        <v>0</v>
      </c>
      <c r="F31" s="20">
        <v>2024.2</v>
      </c>
      <c r="G31" s="20"/>
      <c r="H31" s="20"/>
      <c r="I31" s="20"/>
      <c r="J31" s="20"/>
    </row>
    <row r="32" spans="1:12" ht="19.5" customHeight="1">
      <c r="A32" s="14">
        <v>19</v>
      </c>
      <c r="B32" s="18" t="s">
        <v>80</v>
      </c>
      <c r="C32" s="18" t="s">
        <v>32</v>
      </c>
      <c r="D32" s="19"/>
      <c r="E32" s="20"/>
      <c r="F32" s="20">
        <v>1741.51</v>
      </c>
      <c r="G32" s="20"/>
      <c r="H32" s="20"/>
      <c r="I32" s="20"/>
      <c r="J32" s="20"/>
    </row>
    <row r="33" spans="1:10" ht="19.5" customHeight="1">
      <c r="A33" s="14">
        <v>20</v>
      </c>
      <c r="B33" s="18" t="s">
        <v>52</v>
      </c>
      <c r="C33" s="18" t="s">
        <v>36</v>
      </c>
      <c r="D33" s="19">
        <v>3854.54</v>
      </c>
      <c r="E33" s="20">
        <v>0</v>
      </c>
      <c r="F33" s="20">
        <v>4067.66</v>
      </c>
      <c r="G33" s="20"/>
      <c r="H33" s="20"/>
      <c r="I33" s="20"/>
      <c r="J33" s="20"/>
    </row>
    <row r="34" spans="1:10" ht="19.5" customHeight="1">
      <c r="A34" s="14">
        <v>21</v>
      </c>
      <c r="B34" s="18" t="s">
        <v>53</v>
      </c>
      <c r="C34" s="18" t="s">
        <v>36</v>
      </c>
      <c r="D34" s="19">
        <v>7124.16</v>
      </c>
      <c r="E34" s="20">
        <v>0</v>
      </c>
      <c r="F34" s="20">
        <v>5572.24</v>
      </c>
      <c r="G34" s="20"/>
      <c r="H34" s="20"/>
      <c r="I34" s="20"/>
      <c r="J34" s="20"/>
    </row>
    <row r="35" spans="1:10" ht="19.5" customHeight="1">
      <c r="A35" s="14">
        <v>22</v>
      </c>
      <c r="B35" s="18" t="s">
        <v>54</v>
      </c>
      <c r="C35" s="18" t="s">
        <v>72</v>
      </c>
      <c r="D35" s="19">
        <v>2059.02</v>
      </c>
      <c r="E35" s="20">
        <v>0</v>
      </c>
      <c r="F35" s="20">
        <v>2368.0500000000002</v>
      </c>
      <c r="G35" s="20"/>
      <c r="H35" s="20"/>
      <c r="I35" s="20"/>
      <c r="J35" s="20"/>
    </row>
    <row r="36" spans="1:10" ht="19.5" customHeight="1">
      <c r="A36" s="14">
        <v>23</v>
      </c>
      <c r="B36" s="18" t="s">
        <v>55</v>
      </c>
      <c r="C36" s="18" t="s">
        <v>32</v>
      </c>
      <c r="D36" s="19">
        <v>6902.38</v>
      </c>
      <c r="E36" s="20">
        <v>0</v>
      </c>
      <c r="F36" s="20">
        <f>7086.07-538.18</f>
        <v>6547.8899999999994</v>
      </c>
      <c r="G36" s="20"/>
      <c r="H36" s="20"/>
      <c r="I36" s="20"/>
      <c r="J36" s="20"/>
    </row>
    <row r="37" spans="1:10" ht="19.5" customHeight="1">
      <c r="A37" s="14">
        <v>24</v>
      </c>
      <c r="B37" s="18" t="s">
        <v>56</v>
      </c>
      <c r="C37" s="18" t="s">
        <v>47</v>
      </c>
      <c r="D37" s="19">
        <v>3406.7</v>
      </c>
      <c r="E37" s="20">
        <v>0</v>
      </c>
      <c r="F37" s="20">
        <v>3095.47</v>
      </c>
      <c r="G37" s="20"/>
      <c r="H37" s="20"/>
      <c r="I37" s="20"/>
      <c r="J37" s="20"/>
    </row>
    <row r="38" spans="1:10" ht="19.5" customHeight="1">
      <c r="A38" s="14">
        <v>25</v>
      </c>
      <c r="B38" s="18" t="s">
        <v>57</v>
      </c>
      <c r="C38" s="18" t="s">
        <v>28</v>
      </c>
      <c r="D38" s="19">
        <v>2265.2399999999998</v>
      </c>
      <c r="E38" s="20">
        <v>0</v>
      </c>
      <c r="F38" s="20">
        <v>1945.2</v>
      </c>
      <c r="G38" s="20"/>
      <c r="H38" s="20"/>
      <c r="I38" s="20"/>
      <c r="J38" s="20"/>
    </row>
    <row r="39" spans="1:10" ht="19.5" customHeight="1">
      <c r="A39" s="14">
        <v>26</v>
      </c>
      <c r="B39" s="18" t="s">
        <v>58</v>
      </c>
      <c r="C39" s="18" t="s">
        <v>72</v>
      </c>
      <c r="D39" s="19">
        <v>2508.13</v>
      </c>
      <c r="E39" s="20">
        <v>0</v>
      </c>
      <c r="F39" s="20">
        <v>2336.94</v>
      </c>
      <c r="G39" s="20"/>
      <c r="H39" s="20"/>
      <c r="I39" s="20"/>
      <c r="J39" s="20"/>
    </row>
    <row r="40" spans="1:10" ht="19.5" customHeight="1">
      <c r="A40" s="14">
        <v>27</v>
      </c>
      <c r="B40" s="18" t="s">
        <v>59</v>
      </c>
      <c r="C40" s="18" t="s">
        <v>75</v>
      </c>
      <c r="D40" s="19">
        <v>1343.42</v>
      </c>
      <c r="E40" s="20">
        <v>0</v>
      </c>
      <c r="F40" s="20">
        <v>1343.42</v>
      </c>
      <c r="G40" s="20"/>
      <c r="H40" s="20"/>
      <c r="I40" s="20"/>
      <c r="J40" s="20"/>
    </row>
    <row r="41" spans="1:10" ht="19.5" customHeight="1">
      <c r="A41" s="14">
        <v>28</v>
      </c>
      <c r="B41" s="18" t="s">
        <v>81</v>
      </c>
      <c r="C41" s="18" t="s">
        <v>82</v>
      </c>
      <c r="D41" s="19"/>
      <c r="E41" s="20"/>
      <c r="F41" s="20">
        <v>4281.67</v>
      </c>
      <c r="G41" s="20"/>
      <c r="H41" s="20"/>
      <c r="I41" s="20"/>
      <c r="J41" s="20"/>
    </row>
    <row r="42" spans="1:10" ht="19.5" customHeight="1">
      <c r="A42" s="14">
        <v>29</v>
      </c>
      <c r="B42" s="18" t="s">
        <v>60</v>
      </c>
      <c r="C42" s="18" t="s">
        <v>74</v>
      </c>
      <c r="D42" s="19">
        <v>4133.3999999999996</v>
      </c>
      <c r="E42" s="20">
        <v>0</v>
      </c>
      <c r="F42" s="20">
        <f>4133.4-1585</f>
        <v>2548.3999999999996</v>
      </c>
      <c r="G42" s="20"/>
      <c r="H42" s="20"/>
      <c r="I42" s="20"/>
      <c r="J42" s="20"/>
    </row>
    <row r="43" spans="1:10" ht="19.5" customHeight="1">
      <c r="A43" s="14">
        <v>30</v>
      </c>
      <c r="B43" s="18" t="s">
        <v>61</v>
      </c>
      <c r="C43" s="18" t="s">
        <v>32</v>
      </c>
      <c r="D43" s="19">
        <v>6902.38</v>
      </c>
      <c r="E43" s="20">
        <v>0</v>
      </c>
      <c r="F43" s="20">
        <f>6425.87-538.18</f>
        <v>5887.69</v>
      </c>
      <c r="G43" s="20"/>
      <c r="H43" s="20"/>
      <c r="I43" s="20"/>
      <c r="J43" s="20"/>
    </row>
    <row r="44" spans="1:10" ht="19.5" customHeight="1">
      <c r="A44" s="14">
        <v>31</v>
      </c>
      <c r="B44" s="18" t="s">
        <v>62</v>
      </c>
      <c r="C44" s="18" t="s">
        <v>38</v>
      </c>
      <c r="D44" s="19">
        <v>3442.45</v>
      </c>
      <c r="E44" s="20">
        <v>0</v>
      </c>
      <c r="F44" s="20">
        <v>2064.1999999999998</v>
      </c>
      <c r="G44" s="20"/>
      <c r="H44" s="20"/>
      <c r="I44" s="20"/>
      <c r="J44" s="20"/>
    </row>
    <row r="45" spans="1:10" ht="19.5" customHeight="1">
      <c r="A45" s="14">
        <v>32</v>
      </c>
      <c r="B45" s="18" t="s">
        <v>63</v>
      </c>
      <c r="C45" s="18" t="s">
        <v>32</v>
      </c>
      <c r="D45" s="19">
        <v>5502</v>
      </c>
      <c r="E45" s="20">
        <v>0</v>
      </c>
      <c r="F45" s="20">
        <v>2780.4</v>
      </c>
      <c r="G45" s="20">
        <v>782.33</v>
      </c>
      <c r="H45" s="20"/>
      <c r="I45" s="20"/>
      <c r="J45" s="20"/>
    </row>
    <row r="46" spans="1:10" ht="19.5" customHeight="1">
      <c r="A46" s="14">
        <v>33</v>
      </c>
      <c r="B46" s="18" t="s">
        <v>64</v>
      </c>
      <c r="C46" s="18" t="s">
        <v>32</v>
      </c>
      <c r="D46" s="19">
        <v>4745.6499999999996</v>
      </c>
      <c r="E46" s="20">
        <v>0</v>
      </c>
      <c r="F46" s="20">
        <v>4505.1099999999997</v>
      </c>
      <c r="G46" s="20"/>
      <c r="H46" s="20"/>
      <c r="I46" s="20"/>
      <c r="J46" s="20"/>
    </row>
    <row r="47" spans="1:10" ht="19.5" customHeight="1">
      <c r="A47" s="14">
        <v>34</v>
      </c>
      <c r="B47" s="18" t="s">
        <v>65</v>
      </c>
      <c r="C47" s="18" t="s">
        <v>32</v>
      </c>
      <c r="D47" s="19">
        <v>6103</v>
      </c>
      <c r="E47" s="20">
        <v>0</v>
      </c>
      <c r="F47" s="20">
        <f>5375.24-718.64</f>
        <v>4656.5999999999995</v>
      </c>
      <c r="G47" s="20"/>
      <c r="H47" s="20"/>
      <c r="I47" s="20"/>
      <c r="J47" s="20"/>
    </row>
    <row r="48" spans="1:10" ht="19.5" customHeight="1">
      <c r="A48" s="14">
        <v>35</v>
      </c>
      <c r="B48" s="18" t="s">
        <v>66</v>
      </c>
      <c r="C48" s="18" t="s">
        <v>72</v>
      </c>
      <c r="D48" s="19">
        <v>2111.9299999999998</v>
      </c>
      <c r="E48" s="20">
        <v>0</v>
      </c>
      <c r="F48" s="20">
        <v>2968.54</v>
      </c>
      <c r="G48" s="20"/>
      <c r="H48" s="20"/>
      <c r="I48" s="20"/>
      <c r="J48" s="20"/>
    </row>
    <row r="49" spans="1:10" ht="19.5" customHeight="1">
      <c r="A49" s="14">
        <v>36</v>
      </c>
      <c r="B49" s="18" t="s">
        <v>67</v>
      </c>
      <c r="C49" s="18" t="s">
        <v>32</v>
      </c>
      <c r="D49" s="19">
        <v>5118.5200000000004</v>
      </c>
      <c r="E49" s="20">
        <v>0</v>
      </c>
      <c r="F49" s="20">
        <v>660.2</v>
      </c>
      <c r="G49" s="20"/>
      <c r="H49" s="20"/>
      <c r="I49" s="20"/>
      <c r="J49" s="20">
        <v>10611.49</v>
      </c>
    </row>
    <row r="50" spans="1:10" ht="19.5" customHeight="1">
      <c r="A50" s="14">
        <v>37</v>
      </c>
      <c r="B50" s="18" t="s">
        <v>68</v>
      </c>
      <c r="C50" s="18" t="s">
        <v>72</v>
      </c>
      <c r="D50" s="19">
        <v>1945.2</v>
      </c>
      <c r="E50" s="20">
        <v>0</v>
      </c>
      <c r="F50" s="20">
        <f t="shared" si="0"/>
        <v>1945.2</v>
      </c>
      <c r="G50" s="20"/>
      <c r="H50" s="20"/>
      <c r="I50" s="20"/>
      <c r="J50" s="20"/>
    </row>
    <row r="51" spans="1:10" ht="18" customHeight="1">
      <c r="A51" s="14">
        <v>38</v>
      </c>
      <c r="B51" s="18" t="s">
        <v>69</v>
      </c>
      <c r="C51" s="18" t="s">
        <v>47</v>
      </c>
      <c r="D51" s="19">
        <v>3482.64</v>
      </c>
      <c r="E51" s="20">
        <v>0</v>
      </c>
      <c r="F51" s="20">
        <v>3173.28</v>
      </c>
      <c r="G51" s="20"/>
      <c r="H51" s="20"/>
      <c r="I51" s="20"/>
      <c r="J51" s="20"/>
    </row>
    <row r="52" spans="1:10" ht="18" customHeight="1">
      <c r="A52" s="14">
        <v>39</v>
      </c>
      <c r="B52" s="18" t="s">
        <v>70</v>
      </c>
      <c r="C52" s="18" t="s">
        <v>32</v>
      </c>
      <c r="D52" s="19">
        <v>4580.96</v>
      </c>
      <c r="E52" s="22" t="s">
        <v>78</v>
      </c>
      <c r="F52" s="20">
        <f>3831.64-718.64</f>
        <v>3113</v>
      </c>
      <c r="G52" s="20"/>
      <c r="H52" s="20"/>
      <c r="I52" s="20"/>
      <c r="J52" s="20"/>
    </row>
    <row r="53" spans="1:10" ht="16.2" customHeight="1">
      <c r="A53" s="14">
        <v>40</v>
      </c>
      <c r="B53" s="18" t="s">
        <v>71</v>
      </c>
      <c r="C53" s="18" t="s">
        <v>74</v>
      </c>
      <c r="D53" s="19">
        <v>4231.2</v>
      </c>
      <c r="E53" s="22" t="s">
        <v>79</v>
      </c>
      <c r="F53" s="20">
        <f>3048.02-527.05</f>
        <v>2520.9700000000003</v>
      </c>
      <c r="G53" s="20"/>
      <c r="H53" s="20"/>
      <c r="I53" s="20"/>
      <c r="J53" s="20"/>
    </row>
    <row r="54" spans="1:10">
      <c r="A54"/>
      <c r="B54"/>
      <c r="C54"/>
      <c r="D54"/>
      <c r="E54"/>
      <c r="F54"/>
      <c r="G54"/>
      <c r="H54"/>
    </row>
    <row r="55" spans="1:10">
      <c r="A55"/>
      <c r="B55"/>
      <c r="C55"/>
      <c r="D55"/>
      <c r="E55"/>
      <c r="F55"/>
      <c r="G55"/>
      <c r="H55"/>
    </row>
    <row r="56" spans="1:10">
      <c r="A56"/>
      <c r="B56"/>
      <c r="C56"/>
      <c r="D56"/>
      <c r="E56"/>
      <c r="F56"/>
      <c r="G56"/>
      <c r="H56"/>
    </row>
    <row r="57" spans="1:10">
      <c r="A57"/>
      <c r="B57"/>
      <c r="C57"/>
      <c r="D57" s="7" t="s">
        <v>18</v>
      </c>
      <c r="E57" s="7"/>
      <c r="F57"/>
      <c r="G57"/>
      <c r="H57"/>
    </row>
    <row r="58" spans="1:10">
      <c r="A58"/>
      <c r="B58"/>
      <c r="C58"/>
      <c r="D58" s="7" t="s">
        <v>22</v>
      </c>
      <c r="E58" s="7"/>
      <c r="F58"/>
      <c r="G58"/>
      <c r="H58"/>
      <c r="I58"/>
    </row>
    <row r="59" spans="1:10">
      <c r="A59"/>
      <c r="B59" s="7"/>
      <c r="C59" s="7" t="s">
        <v>18</v>
      </c>
      <c r="D59" s="7" t="s">
        <v>18</v>
      </c>
      <c r="E59"/>
      <c r="F59" s="7"/>
      <c r="G59" s="7"/>
      <c r="H59" s="7"/>
      <c r="I59"/>
    </row>
    <row r="60" spans="1:10">
      <c r="A60"/>
      <c r="B60" s="7"/>
      <c r="C60" s="7" t="s">
        <v>76</v>
      </c>
      <c r="D60" s="7" t="s">
        <v>22</v>
      </c>
      <c r="E60"/>
      <c r="F60" s="7"/>
      <c r="G60" s="7"/>
      <c r="H60" s="7"/>
      <c r="I60"/>
    </row>
    <row r="61" spans="1:10" ht="17.399999999999999">
      <c r="A61"/>
      <c r="B61" s="8"/>
      <c r="C61" s="7" t="s">
        <v>19</v>
      </c>
      <c r="D61" s="8" t="s">
        <v>19</v>
      </c>
      <c r="E61"/>
      <c r="F61" s="8"/>
      <c r="G61" s="7"/>
      <c r="H61" s="7"/>
      <c r="I61"/>
    </row>
    <row r="62" spans="1:10" ht="17.399999999999999">
      <c r="A62"/>
      <c r="B62" s="8"/>
      <c r="C62" s="7" t="s">
        <v>20</v>
      </c>
      <c r="D62" s="8" t="s">
        <v>20</v>
      </c>
      <c r="E62"/>
      <c r="F62" s="8"/>
      <c r="G62" s="7"/>
      <c r="H62" s="7"/>
      <c r="I62"/>
    </row>
    <row r="63" spans="1:10" ht="17.399999999999999">
      <c r="A63"/>
      <c r="B63" s="8"/>
      <c r="C63" s="7" t="s">
        <v>21</v>
      </c>
      <c r="D63" s="8" t="s">
        <v>21</v>
      </c>
      <c r="E63"/>
      <c r="F63" s="8"/>
      <c r="G63" s="7"/>
      <c r="H63" s="7"/>
      <c r="I63" s="7"/>
    </row>
    <row r="64" spans="1:10">
      <c r="I64" s="7"/>
    </row>
    <row r="65" spans="9:9">
      <c r="I65" s="7"/>
    </row>
    <row r="66" spans="9:9">
      <c r="I66" s="7"/>
    </row>
    <row r="67" spans="9:9">
      <c r="I67" s="7"/>
    </row>
  </sheetData>
  <autoFilter ref="A13:J50" xr:uid="{7A85DEC3-E581-4801-AE90-7EBF93B280C6}"/>
  <mergeCells count="17">
    <mergeCell ref="B11:I11"/>
    <mergeCell ref="A12:I12"/>
    <mergeCell ref="A10:B10"/>
    <mergeCell ref="C10:J10"/>
    <mergeCell ref="A8:B8"/>
    <mergeCell ref="A9:B9"/>
    <mergeCell ref="A7:B7"/>
    <mergeCell ref="C7:J7"/>
    <mergeCell ref="C8:J8"/>
    <mergeCell ref="C9:J9"/>
    <mergeCell ref="A1:I1"/>
    <mergeCell ref="A5:B5"/>
    <mergeCell ref="A6:B6"/>
    <mergeCell ref="A4:B4"/>
    <mergeCell ref="C4:J4"/>
    <mergeCell ref="C5:J5"/>
    <mergeCell ref="C6:J6"/>
  </mergeCells>
  <phoneticPr fontId="4" type="noConversion"/>
  <printOptions horizontalCentered="1"/>
  <pageMargins left="0.23622047244094491" right="0.23622047244094491" top="1.3385826771653544" bottom="1.0629921259842521" header="0.31496062992125984" footer="0.31496062992125984"/>
  <pageSetup paperSize="9" scale="85" orientation="landscape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SINTETICA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Thatiane Ramos Viana</cp:lastModifiedBy>
  <cp:lastPrinted>2026-02-10T16:34:25Z</cp:lastPrinted>
  <dcterms:created xsi:type="dcterms:W3CDTF">2023-02-07T22:34:23Z</dcterms:created>
  <dcterms:modified xsi:type="dcterms:W3CDTF">2026-03-10T17:25:09Z</dcterms:modified>
</cp:coreProperties>
</file>